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35" windowHeight="12615" activeTab="0"/>
  </bookViews>
  <sheets>
    <sheet name="ОЧКА" sheetId="1" r:id="rId1"/>
  </sheets>
  <definedNames/>
  <calcPr fullCalcOnLoad="1"/>
</workbook>
</file>

<file path=xl/sharedStrings.xml><?xml version="1.0" encoding="utf-8"?>
<sst xmlns="http://schemas.openxmlformats.org/spreadsheetml/2006/main" count="76" uniqueCount="68">
  <si>
    <t>НАПРАВЛЕНИЯ ПОДГОТОВКИ 
(СПЕЦИАЛЬНОСТИ)/
ПРОФИЛИ ПОДГОТОВКИ</t>
  </si>
  <si>
    <t xml:space="preserve">Психолого-педагогическое образование </t>
  </si>
  <si>
    <t>Юриспруденция</t>
  </si>
  <si>
    <t>Социальная работа</t>
  </si>
  <si>
    <t>Сервис</t>
  </si>
  <si>
    <t>Управление персоналом</t>
  </si>
  <si>
    <t>Декоративно-прикладное искусство и дизайн</t>
  </si>
  <si>
    <t>Специальное (дефектологическое) образование</t>
  </si>
  <si>
    <t>Сервис и эксплуатация автомобильного транспорта</t>
  </si>
  <si>
    <t>Перевод и переводоведение</t>
  </si>
  <si>
    <t>ИТОГО</t>
  </si>
  <si>
    <t>Профессиональное обучение</t>
  </si>
  <si>
    <t>итого</t>
  </si>
  <si>
    <t>Педагогическое образование</t>
  </si>
  <si>
    <t>Биология</t>
  </si>
  <si>
    <t>Музеология  и охрана объектов культурного и природного наследия</t>
  </si>
  <si>
    <t>ВСЕГО</t>
  </si>
  <si>
    <t>История/Обществознание</t>
  </si>
  <si>
    <t>Математика/Информатика</t>
  </si>
  <si>
    <t>Физика/Математика</t>
  </si>
  <si>
    <t>Технология/Информатика</t>
  </si>
  <si>
    <t>Английский/Немецкий</t>
  </si>
  <si>
    <t>Немецкий/Английский</t>
  </si>
  <si>
    <t>Французский/Английский</t>
  </si>
  <si>
    <t xml:space="preserve">Дошкольное образование/
Начальное образование </t>
  </si>
  <si>
    <t>Начальное образование/
Информатика</t>
  </si>
  <si>
    <t>Логопедия</t>
  </si>
  <si>
    <t>Музеология  (бюджет)</t>
  </si>
  <si>
    <t xml:space="preserve">Музеология (внебюджет)  </t>
  </si>
  <si>
    <t>Русский язык/Литература</t>
  </si>
  <si>
    <t>Биология/Химия</t>
  </si>
  <si>
    <t>География/Экология</t>
  </si>
  <si>
    <t xml:space="preserve">Математика/
Иностранный язык </t>
  </si>
  <si>
    <t>Физическая культура/
Безопасность жизнедеятельности</t>
  </si>
  <si>
    <t>Ульяновская область</t>
  </si>
  <si>
    <t>Татарстан</t>
  </si>
  <si>
    <t>Самарская область</t>
  </si>
  <si>
    <t>Пензенская область</t>
  </si>
  <si>
    <t>Чувашия</t>
  </si>
  <si>
    <t>г. Ульяновск</t>
  </si>
  <si>
    <t>Волгоградская область</t>
  </si>
  <si>
    <t>Челябинская область</t>
  </si>
  <si>
    <t>Мордовия</t>
  </si>
  <si>
    <t>Регионы России/Иностранные государства</t>
  </si>
  <si>
    <t>Экономика природопользования и экологический менеджмент</t>
  </si>
  <si>
    <t>Оренбургская область</t>
  </si>
  <si>
    <t>Красноярский край</t>
  </si>
  <si>
    <t>Фитодизайн в садово-парковом и ландшафтном строительстве</t>
  </si>
  <si>
    <t>Костромская область</t>
  </si>
  <si>
    <t>Ямало-ненецкий АО</t>
  </si>
  <si>
    <t>Саратовская область</t>
  </si>
  <si>
    <t>Астраханская область</t>
  </si>
  <si>
    <t>География/Иностранный язык</t>
  </si>
  <si>
    <t>Туркменистран</t>
  </si>
  <si>
    <t>Коми</t>
  </si>
  <si>
    <t>Тюменская область</t>
  </si>
  <si>
    <t>Физическая культура (прикладная)</t>
  </si>
  <si>
    <t>Украина</t>
  </si>
  <si>
    <t>Московская область</t>
  </si>
  <si>
    <t>Журналистика</t>
  </si>
  <si>
    <t>Калужская область</t>
  </si>
  <si>
    <t xml:space="preserve">Начальное образование  </t>
  </si>
  <si>
    <t>Педагогика дошкольного образования</t>
  </si>
  <si>
    <t>Приморский край</t>
  </si>
  <si>
    <t>Технология и организация рестаранного сервиса</t>
  </si>
  <si>
    <t>Орловская область</t>
  </si>
  <si>
    <t>СВОДКА ПО ЗАЧИСЛЕНИЮ НА ОЧНУЮ ФОРМУ ОБУЧЕНИЯ ПО РЕГИОНАМ РОССИИ/ИНОСТРАННЫМ ГОСУДАРСТВАМ 2015 г.</t>
  </si>
  <si>
    <t>Вологодская область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</si>
</sst>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"/>
  </numFmts>
  <fonts count="49">
    <font>
      <sz val="10"/>
      <name val="Arial Cyr"/>
      <family val="0"/>
    </font>
    <font>
      <b/>
      <i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11" fillId="34" borderId="0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5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vertical="center" textRotation="90" wrapText="1"/>
    </xf>
    <xf numFmtId="0" fontId="5" fillId="0" borderId="12" xfId="0" applyFont="1" applyFill="1" applyBorder="1" applyAlignment="1">
      <alignment vertical="center" textRotation="90"/>
    </xf>
    <xf numFmtId="44" fontId="5" fillId="0" borderId="12" xfId="43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18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7" fillId="0" borderId="12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9"/>
  <sheetViews>
    <sheetView tabSelected="1" zoomScalePageLayoutView="0" workbookViewId="0" topLeftCell="A1">
      <pane xSplit="18" ySplit="3" topLeftCell="S4" activePane="bottomRight" state="frozen"/>
      <selection pane="topLeft" activeCell="A1" sqref="A1"/>
      <selection pane="topRight" activeCell="Q1" sqref="Q1"/>
      <selection pane="bottomLeft" activeCell="A4" sqref="A4"/>
      <selection pane="bottomRight" activeCell="AD3" sqref="AD3"/>
    </sheetView>
  </sheetViews>
  <sheetFormatPr defaultColWidth="9.00390625" defaultRowHeight="12.75"/>
  <cols>
    <col min="1" max="1" width="9.125" style="64" customWidth="1"/>
    <col min="2" max="2" width="7.625" style="64" customWidth="1"/>
    <col min="3" max="3" width="16.125" style="64" customWidth="1"/>
    <col min="4" max="4" width="5.00390625" style="65" customWidth="1"/>
    <col min="5" max="5" width="5.625" style="65" customWidth="1"/>
    <col min="6" max="6" width="4.625" style="14" customWidth="1"/>
    <col min="7" max="9" width="5.25390625" style="14" customWidth="1"/>
    <col min="10" max="10" width="4.875" style="64" customWidth="1"/>
    <col min="11" max="12" width="4.00390625" style="64" customWidth="1"/>
    <col min="13" max="13" width="5.00390625" style="64" customWidth="1"/>
    <col min="14" max="14" width="4.375" style="14" customWidth="1"/>
    <col min="15" max="16" width="4.75390625" style="14" customWidth="1"/>
    <col min="17" max="18" width="4.125" style="14" customWidth="1"/>
    <col min="19" max="20" width="3.875" style="66" customWidth="1"/>
    <col min="21" max="21" width="4.125" style="66" customWidth="1"/>
    <col min="22" max="22" width="4.875" style="66" customWidth="1"/>
    <col min="23" max="26" width="5.25390625" style="14" customWidth="1"/>
    <col min="27" max="27" width="6.125" style="14" customWidth="1"/>
    <col min="28" max="28" width="5.375" style="14" customWidth="1"/>
    <col min="29" max="29" width="9.125" style="14" customWidth="1"/>
    <col min="30" max="16384" width="9.125" style="11" customWidth="1"/>
  </cols>
  <sheetData>
    <row r="1" spans="1:36" s="2" customFormat="1" ht="41.25" customHeight="1">
      <c r="A1" s="13" t="s">
        <v>66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4"/>
      <c r="AE1" s="3"/>
      <c r="AF1" s="3"/>
      <c r="AG1" s="3"/>
      <c r="AH1" s="3"/>
      <c r="AI1" s="3"/>
      <c r="AJ1" s="3"/>
    </row>
    <row r="2" spans="1:36" s="6" customFormat="1" ht="18.75" customHeight="1">
      <c r="A2" s="15" t="s">
        <v>0</v>
      </c>
      <c r="B2" s="16"/>
      <c r="C2" s="16"/>
      <c r="D2" s="15" t="s">
        <v>43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4"/>
      <c r="AD2" s="2"/>
      <c r="AE2" s="4"/>
      <c r="AF2" s="4"/>
      <c r="AG2" s="4"/>
      <c r="AH2" s="5"/>
      <c r="AI2" s="5"/>
      <c r="AJ2" s="5"/>
    </row>
    <row r="3" spans="1:36" s="2" customFormat="1" ht="133.5" customHeight="1">
      <c r="A3" s="16"/>
      <c r="B3" s="16"/>
      <c r="C3" s="16"/>
      <c r="D3" s="17" t="s">
        <v>39</v>
      </c>
      <c r="E3" s="17" t="s">
        <v>34</v>
      </c>
      <c r="F3" s="17" t="s">
        <v>35</v>
      </c>
      <c r="G3" s="17" t="s">
        <v>36</v>
      </c>
      <c r="H3" s="17" t="s">
        <v>50</v>
      </c>
      <c r="I3" s="17" t="s">
        <v>58</v>
      </c>
      <c r="J3" s="17" t="s">
        <v>37</v>
      </c>
      <c r="K3" s="17" t="s">
        <v>48</v>
      </c>
      <c r="L3" s="17" t="s">
        <v>60</v>
      </c>
      <c r="M3" s="17" t="s">
        <v>63</v>
      </c>
      <c r="N3" s="18" t="s">
        <v>38</v>
      </c>
      <c r="O3" s="17" t="s">
        <v>65</v>
      </c>
      <c r="P3" s="17" t="s">
        <v>55</v>
      </c>
      <c r="Q3" s="19" t="s">
        <v>45</v>
      </c>
      <c r="R3" s="19" t="s">
        <v>54</v>
      </c>
      <c r="S3" s="20" t="s">
        <v>53</v>
      </c>
      <c r="T3" s="20" t="s">
        <v>57</v>
      </c>
      <c r="U3" s="19" t="s">
        <v>41</v>
      </c>
      <c r="V3" s="20" t="s">
        <v>42</v>
      </c>
      <c r="W3" s="21" t="s">
        <v>40</v>
      </c>
      <c r="X3" s="21" t="s">
        <v>67</v>
      </c>
      <c r="Y3" s="21" t="s">
        <v>51</v>
      </c>
      <c r="Z3" s="21" t="s">
        <v>49</v>
      </c>
      <c r="AA3" s="21" t="s">
        <v>46</v>
      </c>
      <c r="AB3" s="21" t="s">
        <v>16</v>
      </c>
      <c r="AC3" s="14"/>
      <c r="AE3" s="3"/>
      <c r="AF3" s="3"/>
      <c r="AG3" s="3"/>
      <c r="AH3" s="3"/>
      <c r="AI3" s="3"/>
      <c r="AJ3" s="3"/>
    </row>
    <row r="4" spans="1:36" s="2" customFormat="1" ht="15.75">
      <c r="A4" s="22" t="s">
        <v>13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3"/>
      <c r="Q4" s="24"/>
      <c r="R4" s="24"/>
      <c r="S4" s="24"/>
      <c r="T4" s="24"/>
      <c r="U4" s="23"/>
      <c r="V4" s="22"/>
      <c r="W4" s="22"/>
      <c r="X4" s="22"/>
      <c r="Y4" s="22"/>
      <c r="Z4" s="22"/>
      <c r="AA4" s="22"/>
      <c r="AB4" s="22"/>
      <c r="AC4" s="14"/>
      <c r="AE4" s="3"/>
      <c r="AF4" s="3"/>
      <c r="AG4" s="3"/>
      <c r="AH4" s="3"/>
      <c r="AI4" s="3"/>
      <c r="AJ4" s="3"/>
    </row>
    <row r="5" spans="1:36" s="2" customFormat="1" ht="15.75">
      <c r="A5" s="25" t="s">
        <v>17</v>
      </c>
      <c r="B5" s="26"/>
      <c r="C5" s="26"/>
      <c r="D5" s="27">
        <v>11</v>
      </c>
      <c r="E5" s="27">
        <v>19</v>
      </c>
      <c r="F5" s="27">
        <v>2</v>
      </c>
      <c r="G5" s="27">
        <v>3</v>
      </c>
      <c r="H5" s="27">
        <v>1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>
        <v>1</v>
      </c>
      <c r="Z5" s="27"/>
      <c r="AA5" s="27"/>
      <c r="AB5" s="28">
        <f aca="true" t="shared" si="0" ref="AB5:AB21">SUM(D5:AA5)</f>
        <v>37</v>
      </c>
      <c r="AC5" s="14"/>
      <c r="AE5" s="7"/>
      <c r="AF5" s="8"/>
      <c r="AG5" s="7"/>
      <c r="AH5" s="3"/>
      <c r="AI5" s="3"/>
      <c r="AJ5" s="3"/>
    </row>
    <row r="6" spans="1:36" s="2" customFormat="1" ht="15.75">
      <c r="A6" s="25" t="s">
        <v>29</v>
      </c>
      <c r="B6" s="26"/>
      <c r="C6" s="26"/>
      <c r="D6" s="27">
        <v>13</v>
      </c>
      <c r="E6" s="27">
        <v>12</v>
      </c>
      <c r="F6" s="27"/>
      <c r="G6" s="27">
        <v>6</v>
      </c>
      <c r="H6" s="27"/>
      <c r="I6" s="27">
        <v>1</v>
      </c>
      <c r="J6" s="27"/>
      <c r="K6" s="27"/>
      <c r="L6" s="27"/>
      <c r="M6" s="27"/>
      <c r="N6" s="27">
        <v>1</v>
      </c>
      <c r="O6" s="27"/>
      <c r="P6" s="27"/>
      <c r="Q6" s="27"/>
      <c r="R6" s="27"/>
      <c r="S6" s="27"/>
      <c r="T6" s="27"/>
      <c r="U6" s="27">
        <v>1</v>
      </c>
      <c r="V6" s="27"/>
      <c r="W6" s="27"/>
      <c r="X6" s="27"/>
      <c r="Y6" s="27"/>
      <c r="Z6" s="27"/>
      <c r="AA6" s="27"/>
      <c r="AB6" s="28">
        <f t="shared" si="0"/>
        <v>34</v>
      </c>
      <c r="AC6" s="14"/>
      <c r="AE6" s="7"/>
      <c r="AF6" s="8"/>
      <c r="AG6" s="7"/>
      <c r="AH6" s="3"/>
      <c r="AI6" s="3"/>
      <c r="AJ6" s="3"/>
    </row>
    <row r="7" spans="1:36" s="2" customFormat="1" ht="15.75">
      <c r="A7" s="25" t="s">
        <v>30</v>
      </c>
      <c r="B7" s="26"/>
      <c r="C7" s="26"/>
      <c r="D7" s="27">
        <v>5</v>
      </c>
      <c r="E7" s="27">
        <v>18</v>
      </c>
      <c r="F7" s="27">
        <v>2</v>
      </c>
      <c r="G7" s="27">
        <v>1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8">
        <f t="shared" si="0"/>
        <v>26</v>
      </c>
      <c r="AC7" s="14"/>
      <c r="AE7" s="7"/>
      <c r="AF7" s="8"/>
      <c r="AG7" s="7"/>
      <c r="AH7" s="3"/>
      <c r="AI7" s="3"/>
      <c r="AJ7" s="3"/>
    </row>
    <row r="8" spans="1:36" s="2" customFormat="1" ht="15.75">
      <c r="A8" s="25" t="s">
        <v>52</v>
      </c>
      <c r="B8" s="26"/>
      <c r="C8" s="26"/>
      <c r="D8" s="27">
        <v>2</v>
      </c>
      <c r="E8" s="27">
        <v>3</v>
      </c>
      <c r="F8" s="27"/>
      <c r="G8" s="27"/>
      <c r="H8" s="27">
        <v>1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>
        <v>3</v>
      </c>
      <c r="T8" s="27"/>
      <c r="U8" s="27"/>
      <c r="V8" s="27"/>
      <c r="W8" s="27"/>
      <c r="X8" s="27"/>
      <c r="Y8" s="27"/>
      <c r="Z8" s="27"/>
      <c r="AA8" s="27"/>
      <c r="AB8" s="28">
        <f t="shared" si="0"/>
        <v>9</v>
      </c>
      <c r="AC8" s="14"/>
      <c r="AE8" s="7"/>
      <c r="AF8" s="8"/>
      <c r="AG8" s="7"/>
      <c r="AH8" s="3"/>
      <c r="AI8" s="3"/>
      <c r="AJ8" s="3"/>
    </row>
    <row r="9" spans="1:36" s="2" customFormat="1" ht="15.75">
      <c r="A9" s="25" t="s">
        <v>31</v>
      </c>
      <c r="B9" s="26"/>
      <c r="C9" s="26"/>
      <c r="D9" s="27">
        <v>9</v>
      </c>
      <c r="E9" s="27">
        <v>15</v>
      </c>
      <c r="F9" s="27">
        <v>1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8">
        <f t="shared" si="0"/>
        <v>25</v>
      </c>
      <c r="AC9" s="14"/>
      <c r="AE9" s="7"/>
      <c r="AF9" s="8"/>
      <c r="AG9" s="7"/>
      <c r="AH9" s="3"/>
      <c r="AI9" s="3"/>
      <c r="AJ9" s="3"/>
    </row>
    <row r="10" spans="1:36" s="2" customFormat="1" ht="18.75" customHeight="1">
      <c r="A10" s="25" t="s">
        <v>18</v>
      </c>
      <c r="B10" s="26"/>
      <c r="C10" s="26"/>
      <c r="D10" s="27">
        <v>10</v>
      </c>
      <c r="E10" s="27">
        <v>14</v>
      </c>
      <c r="F10" s="27"/>
      <c r="G10" s="27">
        <v>1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8">
        <f t="shared" si="0"/>
        <v>25</v>
      </c>
      <c r="AC10" s="14"/>
      <c r="AE10" s="7"/>
      <c r="AF10" s="8"/>
      <c r="AG10" s="7"/>
      <c r="AH10" s="3"/>
      <c r="AI10" s="3"/>
      <c r="AJ10" s="3"/>
    </row>
    <row r="11" spans="1:36" s="2" customFormat="1" ht="30" customHeight="1">
      <c r="A11" s="25" t="s">
        <v>32</v>
      </c>
      <c r="B11" s="26"/>
      <c r="C11" s="26"/>
      <c r="D11" s="27">
        <v>18</v>
      </c>
      <c r="E11" s="27">
        <v>9</v>
      </c>
      <c r="F11" s="27">
        <v>2</v>
      </c>
      <c r="G11" s="27">
        <v>1</v>
      </c>
      <c r="H11" s="27"/>
      <c r="I11" s="27"/>
      <c r="J11" s="27"/>
      <c r="K11" s="27"/>
      <c r="L11" s="27"/>
      <c r="M11" s="27"/>
      <c r="N11" s="27">
        <v>1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8">
        <f t="shared" si="0"/>
        <v>31</v>
      </c>
      <c r="AC11" s="14"/>
      <c r="AE11" s="7"/>
      <c r="AF11" s="8"/>
      <c r="AG11" s="7"/>
      <c r="AH11" s="3"/>
      <c r="AI11" s="3"/>
      <c r="AJ11" s="3"/>
    </row>
    <row r="12" spans="1:36" s="2" customFormat="1" ht="15.75" customHeight="1">
      <c r="A12" s="25" t="s">
        <v>19</v>
      </c>
      <c r="B12" s="26"/>
      <c r="C12" s="26"/>
      <c r="D12" s="27">
        <v>7</v>
      </c>
      <c r="E12" s="27">
        <v>12</v>
      </c>
      <c r="F12" s="27">
        <v>1</v>
      </c>
      <c r="G12" s="27">
        <v>2</v>
      </c>
      <c r="H12" s="27">
        <v>1</v>
      </c>
      <c r="I12" s="27"/>
      <c r="J12" s="27"/>
      <c r="K12" s="27"/>
      <c r="L12" s="27"/>
      <c r="M12" s="27"/>
      <c r="N12" s="27"/>
      <c r="O12" s="27"/>
      <c r="P12" s="27">
        <v>1</v>
      </c>
      <c r="Q12" s="27"/>
      <c r="R12" s="27">
        <v>1</v>
      </c>
      <c r="S12" s="27"/>
      <c r="T12" s="27"/>
      <c r="U12" s="27"/>
      <c r="V12" s="27"/>
      <c r="W12" s="27"/>
      <c r="X12" s="27"/>
      <c r="Y12" s="27"/>
      <c r="Z12" s="27"/>
      <c r="AA12" s="27"/>
      <c r="AB12" s="28">
        <f t="shared" si="0"/>
        <v>25</v>
      </c>
      <c r="AC12" s="14"/>
      <c r="AE12" s="7"/>
      <c r="AF12" s="8"/>
      <c r="AG12" s="7"/>
      <c r="AH12" s="3"/>
      <c r="AI12" s="3"/>
      <c r="AJ12" s="3"/>
    </row>
    <row r="13" spans="1:36" s="2" customFormat="1" ht="33.75" customHeight="1">
      <c r="A13" s="25" t="s">
        <v>56</v>
      </c>
      <c r="B13" s="26"/>
      <c r="C13" s="26"/>
      <c r="D13" s="27">
        <v>10</v>
      </c>
      <c r="E13" s="27">
        <v>11</v>
      </c>
      <c r="F13" s="27"/>
      <c r="G13" s="27">
        <v>2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>
        <v>2</v>
      </c>
      <c r="U13" s="27"/>
      <c r="V13" s="27"/>
      <c r="W13" s="27"/>
      <c r="X13" s="27"/>
      <c r="Y13" s="27"/>
      <c r="Z13" s="27"/>
      <c r="AA13" s="27"/>
      <c r="AB13" s="28">
        <f t="shared" si="0"/>
        <v>25</v>
      </c>
      <c r="AC13" s="14"/>
      <c r="AE13" s="7"/>
      <c r="AF13" s="8"/>
      <c r="AG13" s="7"/>
      <c r="AH13" s="3"/>
      <c r="AI13" s="3"/>
      <c r="AJ13" s="3"/>
    </row>
    <row r="14" spans="1:36" s="2" customFormat="1" ht="48" customHeight="1">
      <c r="A14" s="25" t="s">
        <v>33</v>
      </c>
      <c r="B14" s="26"/>
      <c r="C14" s="26"/>
      <c r="D14" s="27">
        <v>14</v>
      </c>
      <c r="E14" s="27">
        <v>14</v>
      </c>
      <c r="F14" s="27">
        <v>3</v>
      </c>
      <c r="G14" s="27">
        <v>1</v>
      </c>
      <c r="H14" s="27"/>
      <c r="I14" s="27"/>
      <c r="J14" s="27"/>
      <c r="K14" s="27"/>
      <c r="L14" s="27"/>
      <c r="M14" s="27"/>
      <c r="N14" s="27">
        <v>1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8">
        <f t="shared" si="0"/>
        <v>33</v>
      </c>
      <c r="AC14" s="14"/>
      <c r="AE14" s="7"/>
      <c r="AF14" s="8"/>
      <c r="AG14" s="7"/>
      <c r="AH14" s="3"/>
      <c r="AI14" s="3"/>
      <c r="AJ14" s="3"/>
    </row>
    <row r="15" spans="1:36" s="2" customFormat="1" ht="18.75" customHeight="1">
      <c r="A15" s="25" t="s">
        <v>20</v>
      </c>
      <c r="B15" s="29"/>
      <c r="C15" s="29"/>
      <c r="D15" s="27">
        <v>9</v>
      </c>
      <c r="E15" s="27">
        <v>12</v>
      </c>
      <c r="F15" s="27">
        <v>2</v>
      </c>
      <c r="G15" s="27">
        <v>2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8">
        <f t="shared" si="0"/>
        <v>25</v>
      </c>
      <c r="AC15" s="14"/>
      <c r="AE15" s="7"/>
      <c r="AF15" s="8"/>
      <c r="AG15" s="7"/>
      <c r="AH15" s="3"/>
      <c r="AI15" s="3"/>
      <c r="AJ15" s="3"/>
    </row>
    <row r="16" spans="1:36" s="2" customFormat="1" ht="17.25" customHeight="1">
      <c r="A16" s="25" t="s">
        <v>21</v>
      </c>
      <c r="B16" s="26"/>
      <c r="C16" s="26"/>
      <c r="D16" s="27">
        <v>36</v>
      </c>
      <c r="E16" s="27">
        <v>9</v>
      </c>
      <c r="F16" s="27">
        <v>3</v>
      </c>
      <c r="G16" s="27">
        <v>1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>
        <v>1</v>
      </c>
      <c r="T16" s="27"/>
      <c r="U16" s="27"/>
      <c r="V16" s="27"/>
      <c r="W16" s="27"/>
      <c r="X16" s="27"/>
      <c r="Y16" s="27"/>
      <c r="Z16" s="27"/>
      <c r="AA16" s="27"/>
      <c r="AB16" s="28">
        <f t="shared" si="0"/>
        <v>50</v>
      </c>
      <c r="AC16" s="14"/>
      <c r="AE16" s="7"/>
      <c r="AF16" s="8"/>
      <c r="AG16" s="7"/>
      <c r="AH16" s="3"/>
      <c r="AI16" s="3"/>
      <c r="AJ16" s="3"/>
    </row>
    <row r="17" spans="1:36" s="2" customFormat="1" ht="17.25" customHeight="1">
      <c r="A17" s="25" t="s">
        <v>22</v>
      </c>
      <c r="B17" s="26"/>
      <c r="C17" s="26"/>
      <c r="D17" s="27">
        <v>23</v>
      </c>
      <c r="E17" s="27">
        <v>2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8">
        <f t="shared" si="0"/>
        <v>25</v>
      </c>
      <c r="AC17" s="14"/>
      <c r="AE17" s="7"/>
      <c r="AF17" s="8"/>
      <c r="AG17" s="7"/>
      <c r="AH17" s="3"/>
      <c r="AI17" s="3"/>
      <c r="AJ17" s="3"/>
    </row>
    <row r="18" spans="1:36" s="2" customFormat="1" ht="18" customHeight="1">
      <c r="A18" s="25" t="s">
        <v>23</v>
      </c>
      <c r="B18" s="26"/>
      <c r="C18" s="26"/>
      <c r="D18" s="27">
        <v>12</v>
      </c>
      <c r="E18" s="27">
        <v>8</v>
      </c>
      <c r="F18" s="27">
        <v>1</v>
      </c>
      <c r="G18" s="27">
        <v>1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>
        <v>1</v>
      </c>
      <c r="T18" s="27">
        <v>1</v>
      </c>
      <c r="U18" s="27"/>
      <c r="V18" s="27"/>
      <c r="W18" s="27"/>
      <c r="X18" s="27"/>
      <c r="Y18" s="27"/>
      <c r="Z18" s="27"/>
      <c r="AA18" s="27"/>
      <c r="AB18" s="28">
        <f t="shared" si="0"/>
        <v>24</v>
      </c>
      <c r="AC18" s="14"/>
      <c r="AE18" s="7"/>
      <c r="AF18" s="8"/>
      <c r="AG18" s="7"/>
      <c r="AH18" s="3"/>
      <c r="AI18" s="3"/>
      <c r="AJ18" s="3"/>
    </row>
    <row r="19" spans="1:36" s="2" customFormat="1" ht="30.75" customHeight="1">
      <c r="A19" s="25" t="s">
        <v>24</v>
      </c>
      <c r="B19" s="26"/>
      <c r="C19" s="26"/>
      <c r="D19" s="27">
        <v>5</v>
      </c>
      <c r="E19" s="27">
        <v>11</v>
      </c>
      <c r="F19" s="27">
        <v>5</v>
      </c>
      <c r="G19" s="27">
        <v>2</v>
      </c>
      <c r="H19" s="27"/>
      <c r="I19" s="27"/>
      <c r="J19" s="27"/>
      <c r="K19" s="27"/>
      <c r="L19" s="27"/>
      <c r="M19" s="27"/>
      <c r="N19" s="27">
        <v>1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8">
        <f t="shared" si="0"/>
        <v>24</v>
      </c>
      <c r="AC19" s="14"/>
      <c r="AE19" s="7"/>
      <c r="AF19" s="8"/>
      <c r="AG19" s="7"/>
      <c r="AH19" s="3"/>
      <c r="AI19" s="3"/>
      <c r="AJ19" s="3"/>
    </row>
    <row r="20" spans="1:36" s="2" customFormat="1" ht="30.75" customHeight="1">
      <c r="A20" s="25" t="s">
        <v>25</v>
      </c>
      <c r="B20" s="26"/>
      <c r="C20" s="26"/>
      <c r="D20" s="27">
        <v>8</v>
      </c>
      <c r="E20" s="27">
        <v>13</v>
      </c>
      <c r="F20" s="27">
        <v>3</v>
      </c>
      <c r="G20" s="27"/>
      <c r="H20" s="27"/>
      <c r="I20" s="27"/>
      <c r="J20" s="27"/>
      <c r="K20" s="27"/>
      <c r="L20" s="27"/>
      <c r="M20" s="27"/>
      <c r="N20" s="27">
        <v>1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8">
        <f t="shared" si="0"/>
        <v>25</v>
      </c>
      <c r="AC20" s="14"/>
      <c r="AE20" s="7"/>
      <c r="AF20" s="8"/>
      <c r="AG20" s="7"/>
      <c r="AH20" s="3"/>
      <c r="AI20" s="3"/>
      <c r="AJ20" s="3"/>
    </row>
    <row r="21" spans="1:36" s="2" customFormat="1" ht="30.75" customHeight="1">
      <c r="A21" s="30" t="s">
        <v>61</v>
      </c>
      <c r="B21" s="31"/>
      <c r="C21" s="32"/>
      <c r="D21" s="27">
        <v>4</v>
      </c>
      <c r="E21" s="27">
        <v>12</v>
      </c>
      <c r="F21" s="27">
        <v>1</v>
      </c>
      <c r="G21" s="27">
        <v>4</v>
      </c>
      <c r="H21" s="27">
        <v>1</v>
      </c>
      <c r="I21" s="27"/>
      <c r="J21" s="27">
        <v>1</v>
      </c>
      <c r="K21" s="27"/>
      <c r="L21" s="27"/>
      <c r="M21" s="27"/>
      <c r="N21" s="27">
        <v>1</v>
      </c>
      <c r="O21" s="27"/>
      <c r="P21" s="27"/>
      <c r="Q21" s="27"/>
      <c r="R21" s="27"/>
      <c r="S21" s="27"/>
      <c r="T21" s="27"/>
      <c r="U21" s="27"/>
      <c r="V21" s="27"/>
      <c r="W21" s="27">
        <v>1</v>
      </c>
      <c r="X21" s="27"/>
      <c r="Y21" s="27"/>
      <c r="Z21" s="27"/>
      <c r="AA21" s="27"/>
      <c r="AB21" s="28">
        <f t="shared" si="0"/>
        <v>25</v>
      </c>
      <c r="AC21" s="14"/>
      <c r="AE21" s="7"/>
      <c r="AF21" s="8"/>
      <c r="AG21" s="7"/>
      <c r="AH21" s="3"/>
      <c r="AI21" s="3"/>
      <c r="AJ21" s="3"/>
    </row>
    <row r="22" spans="1:29" s="1" customFormat="1" ht="18.75" customHeight="1">
      <c r="A22" s="25" t="s">
        <v>10</v>
      </c>
      <c r="B22" s="25"/>
      <c r="C22" s="25"/>
      <c r="D22" s="28">
        <f aca="true" t="shared" si="1" ref="D22:J22">SUM(D5:D21)</f>
        <v>196</v>
      </c>
      <c r="E22" s="28">
        <f t="shared" si="1"/>
        <v>194</v>
      </c>
      <c r="F22" s="28">
        <f t="shared" si="1"/>
        <v>26</v>
      </c>
      <c r="G22" s="28">
        <f t="shared" si="1"/>
        <v>27</v>
      </c>
      <c r="H22" s="28">
        <f t="shared" si="1"/>
        <v>4</v>
      </c>
      <c r="I22" s="28">
        <f t="shared" si="1"/>
        <v>1</v>
      </c>
      <c r="J22" s="28">
        <f t="shared" si="1"/>
        <v>1</v>
      </c>
      <c r="K22" s="28">
        <f>SUM(K5:K20)</f>
        <v>0</v>
      </c>
      <c r="L22" s="28"/>
      <c r="M22" s="28">
        <f>SUM(M7:M20)</f>
        <v>0</v>
      </c>
      <c r="N22" s="28">
        <f>SUM(N5:N21)</f>
        <v>6</v>
      </c>
      <c r="O22" s="28">
        <f>SUM(O5:O20)</f>
        <v>0</v>
      </c>
      <c r="P22" s="28">
        <f>SUM(P10:P21)</f>
        <v>1</v>
      </c>
      <c r="Q22" s="28"/>
      <c r="R22" s="28">
        <f>SUM(R10:R21)</f>
        <v>1</v>
      </c>
      <c r="S22" s="28">
        <f>SUM(S5:S21)</f>
        <v>5</v>
      </c>
      <c r="T22" s="28">
        <f>SUM(T10:T21)</f>
        <v>3</v>
      </c>
      <c r="U22" s="28">
        <f>SUM(U5:U21)</f>
        <v>1</v>
      </c>
      <c r="V22" s="28"/>
      <c r="W22" s="28">
        <f>SUM(W5:W21)</f>
        <v>1</v>
      </c>
      <c r="X22" s="28"/>
      <c r="Y22" s="28">
        <f>SUM(Y5:Y21)</f>
        <v>1</v>
      </c>
      <c r="Z22" s="28"/>
      <c r="AA22" s="28"/>
      <c r="AB22" s="28">
        <f>AB5+AB6+AB7+AB8+AB9+AB10+AB11+AB12+AB13+AB14+AB15+AB16+AB17+AB18+AB19+AB20+AB21</f>
        <v>468</v>
      </c>
      <c r="AC22" s="14">
        <f>SUM(AB22)</f>
        <v>468</v>
      </c>
    </row>
    <row r="23" spans="1:29" s="2" customFormat="1" ht="15.75">
      <c r="A23" s="25" t="s">
        <v>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33"/>
      <c r="R23" s="33"/>
      <c r="S23" s="33"/>
      <c r="T23" s="33"/>
      <c r="U23" s="25"/>
      <c r="V23" s="25"/>
      <c r="W23" s="25"/>
      <c r="X23" s="25"/>
      <c r="Y23" s="25"/>
      <c r="Z23" s="25"/>
      <c r="AA23" s="25"/>
      <c r="AB23" s="25"/>
      <c r="AC23" s="14"/>
    </row>
    <row r="24" spans="1:29" s="2" customFormat="1" ht="30.75" customHeight="1">
      <c r="A24" s="25" t="s">
        <v>1</v>
      </c>
      <c r="B24" s="25"/>
      <c r="C24" s="25"/>
      <c r="D24" s="34">
        <v>8</v>
      </c>
      <c r="E24" s="34">
        <v>21</v>
      </c>
      <c r="F24" s="34">
        <v>1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>
        <v>1</v>
      </c>
      <c r="Y24" s="34"/>
      <c r="Z24" s="34"/>
      <c r="AA24" s="34"/>
      <c r="AB24" s="34">
        <f>SUM(D24:AA24)</f>
        <v>31</v>
      </c>
      <c r="AC24" s="14"/>
    </row>
    <row r="25" spans="1:29" s="2" customFormat="1" ht="30.75" customHeight="1">
      <c r="A25" s="30" t="s">
        <v>62</v>
      </c>
      <c r="B25" s="31"/>
      <c r="C25" s="32"/>
      <c r="D25" s="34">
        <v>1</v>
      </c>
      <c r="E25" s="34">
        <v>19</v>
      </c>
      <c r="F25" s="34">
        <v>2</v>
      </c>
      <c r="G25" s="34"/>
      <c r="H25" s="34"/>
      <c r="I25" s="34"/>
      <c r="J25" s="34"/>
      <c r="K25" s="34"/>
      <c r="L25" s="34"/>
      <c r="M25" s="34">
        <v>1</v>
      </c>
      <c r="N25" s="34"/>
      <c r="O25" s="34"/>
      <c r="P25" s="34"/>
      <c r="Q25" s="35"/>
      <c r="R25" s="35"/>
      <c r="S25" s="35"/>
      <c r="T25" s="35">
        <v>1</v>
      </c>
      <c r="U25" s="34"/>
      <c r="V25" s="34"/>
      <c r="W25" s="34"/>
      <c r="X25" s="34"/>
      <c r="Y25" s="34"/>
      <c r="Z25" s="34"/>
      <c r="AA25" s="34"/>
      <c r="AB25" s="34">
        <f>SUM(D25:AA25)</f>
        <v>24</v>
      </c>
      <c r="AC25" s="14"/>
    </row>
    <row r="26" spans="1:29" s="2" customFormat="1" ht="16.5" thickBot="1">
      <c r="A26" s="25" t="s">
        <v>11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33"/>
      <c r="R26" s="33"/>
      <c r="S26" s="33"/>
      <c r="T26" s="33"/>
      <c r="U26" s="25"/>
      <c r="V26" s="25"/>
      <c r="W26" s="25"/>
      <c r="X26" s="25"/>
      <c r="Y26" s="25"/>
      <c r="Z26" s="25"/>
      <c r="AA26" s="25"/>
      <c r="AB26" s="25"/>
      <c r="AC26" s="14"/>
    </row>
    <row r="27" spans="1:42" s="2" customFormat="1" ht="30" customHeight="1" thickBot="1">
      <c r="A27" s="25" t="s">
        <v>8</v>
      </c>
      <c r="B27" s="26"/>
      <c r="C27" s="26"/>
      <c r="D27" s="27">
        <v>7</v>
      </c>
      <c r="E27" s="27">
        <v>3</v>
      </c>
      <c r="F27" s="27"/>
      <c r="G27" s="27">
        <v>1</v>
      </c>
      <c r="H27" s="27"/>
      <c r="I27" s="27"/>
      <c r="J27" s="27"/>
      <c r="K27" s="27"/>
      <c r="L27" s="27"/>
      <c r="M27" s="27"/>
      <c r="N27" s="27"/>
      <c r="O27" s="27"/>
      <c r="P27" s="27"/>
      <c r="Q27" s="27">
        <v>1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36">
        <f>SUM(D27:AA27)</f>
        <v>12</v>
      </c>
      <c r="AC27" s="14"/>
      <c r="AN27" s="9">
        <v>61</v>
      </c>
      <c r="AP27" s="9">
        <v>39</v>
      </c>
    </row>
    <row r="28" spans="1:42" s="2" customFormat="1" ht="30.75" customHeight="1" thickBot="1">
      <c r="A28" s="25" t="s">
        <v>6</v>
      </c>
      <c r="B28" s="26"/>
      <c r="C28" s="26"/>
      <c r="D28" s="27">
        <v>4</v>
      </c>
      <c r="E28" s="27">
        <v>6</v>
      </c>
      <c r="F28" s="27">
        <v>1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36">
        <f>SUM(D28:AA28)</f>
        <v>11</v>
      </c>
      <c r="AC28" s="14"/>
      <c r="AG28" s="2">
        <f>D22+D24+D25+D30+D32+D34+D36+D37+D39+D41+D42+D44+D46+D48+D50</f>
        <v>314</v>
      </c>
      <c r="AN28" s="10">
        <v>7</v>
      </c>
      <c r="AP28" s="10">
        <v>23</v>
      </c>
    </row>
    <row r="29" spans="1:42" s="2" customFormat="1" ht="30.75" customHeight="1" thickBot="1">
      <c r="A29" s="30" t="s">
        <v>64</v>
      </c>
      <c r="B29" s="31"/>
      <c r="C29" s="32"/>
      <c r="D29" s="27">
        <v>7</v>
      </c>
      <c r="E29" s="27">
        <v>4</v>
      </c>
      <c r="F29" s="27">
        <v>1</v>
      </c>
      <c r="G29" s="27"/>
      <c r="H29" s="27"/>
      <c r="I29" s="27"/>
      <c r="J29" s="27"/>
      <c r="K29" s="27"/>
      <c r="L29" s="27"/>
      <c r="M29" s="27"/>
      <c r="N29" s="27"/>
      <c r="O29" s="27"/>
      <c r="P29" s="37"/>
      <c r="Q29" s="27"/>
      <c r="R29" s="27"/>
      <c r="S29" s="38"/>
      <c r="T29" s="38"/>
      <c r="U29" s="38"/>
      <c r="V29" s="27"/>
      <c r="W29" s="27"/>
      <c r="X29" s="27"/>
      <c r="Y29" s="27"/>
      <c r="Z29" s="27"/>
      <c r="AA29" s="27"/>
      <c r="AB29" s="36">
        <f>SUM(D29:AA29)</f>
        <v>12</v>
      </c>
      <c r="AC29" s="14"/>
      <c r="AN29" s="10"/>
      <c r="AP29" s="10"/>
    </row>
    <row r="30" spans="1:42" s="1" customFormat="1" ht="16.5" thickBot="1">
      <c r="A30" s="39" t="s">
        <v>12</v>
      </c>
      <c r="B30" s="39"/>
      <c r="C30" s="39"/>
      <c r="D30" s="40">
        <f>SUM(D27:D29)</f>
        <v>18</v>
      </c>
      <c r="E30" s="40">
        <f>SUM(E27:E29)</f>
        <v>13</v>
      </c>
      <c r="F30" s="40">
        <f>SUM(F27:F29)</f>
        <v>2</v>
      </c>
      <c r="G30" s="40">
        <v>1</v>
      </c>
      <c r="H30" s="40"/>
      <c r="I30" s="40"/>
      <c r="J30" s="40"/>
      <c r="K30" s="40"/>
      <c r="L30" s="40"/>
      <c r="M30" s="40"/>
      <c r="N30" s="40"/>
      <c r="O30" s="40"/>
      <c r="P30" s="41"/>
      <c r="Q30" s="40">
        <f>SUM(Q27:Q29)</f>
        <v>1</v>
      </c>
      <c r="R30" s="40"/>
      <c r="S30" s="42"/>
      <c r="T30" s="42"/>
      <c r="U30" s="42"/>
      <c r="V30" s="40"/>
      <c r="W30" s="40"/>
      <c r="X30" s="40"/>
      <c r="Y30" s="40"/>
      <c r="Z30" s="40"/>
      <c r="AA30" s="40"/>
      <c r="AB30" s="36">
        <f>SUM(D30:AA30)</f>
        <v>35</v>
      </c>
      <c r="AC30" s="14"/>
      <c r="AN30" s="12">
        <v>2</v>
      </c>
      <c r="AP30" s="12">
        <v>1</v>
      </c>
    </row>
    <row r="31" spans="1:42" s="2" customFormat="1" ht="16.5" thickBot="1">
      <c r="A31" s="25" t="s">
        <v>7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43"/>
      <c r="R31" s="43"/>
      <c r="S31" s="43"/>
      <c r="T31" s="43"/>
      <c r="U31" s="25"/>
      <c r="V31" s="25"/>
      <c r="W31" s="25"/>
      <c r="X31" s="25"/>
      <c r="Y31" s="25"/>
      <c r="Z31" s="25"/>
      <c r="AA31" s="25"/>
      <c r="AB31" s="25"/>
      <c r="AC31" s="14"/>
      <c r="AN31" s="10">
        <v>1</v>
      </c>
      <c r="AP31" s="10">
        <v>2</v>
      </c>
    </row>
    <row r="32" spans="1:42" s="2" customFormat="1" ht="20.25" customHeight="1" thickBot="1">
      <c r="A32" s="25" t="s">
        <v>26</v>
      </c>
      <c r="B32" s="44"/>
      <c r="C32" s="44"/>
      <c r="D32" s="28">
        <v>10</v>
      </c>
      <c r="E32" s="28">
        <v>13</v>
      </c>
      <c r="F32" s="27">
        <v>2</v>
      </c>
      <c r="G32" s="28"/>
      <c r="H32" s="28"/>
      <c r="I32" s="28"/>
      <c r="J32" s="28"/>
      <c r="K32" s="28"/>
      <c r="L32" s="28"/>
      <c r="M32" s="28"/>
      <c r="N32" s="45"/>
      <c r="O32" s="40"/>
      <c r="P32" s="40"/>
      <c r="Q32" s="46"/>
      <c r="R32" s="46"/>
      <c r="S32" s="47"/>
      <c r="T32" s="47"/>
      <c r="U32" s="40"/>
      <c r="V32" s="47"/>
      <c r="W32" s="40"/>
      <c r="X32" s="40"/>
      <c r="Y32" s="40"/>
      <c r="Z32" s="40"/>
      <c r="AA32" s="40"/>
      <c r="AB32" s="36">
        <f>SUM(D32:AA32)</f>
        <v>25</v>
      </c>
      <c r="AC32" s="14"/>
      <c r="AN32" s="10">
        <v>1</v>
      </c>
      <c r="AP32" s="10">
        <v>1</v>
      </c>
    </row>
    <row r="33" spans="1:42" s="2" customFormat="1" ht="16.5" thickBot="1">
      <c r="A33" s="25" t="s">
        <v>2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48"/>
      <c r="R33" s="48"/>
      <c r="S33" s="48"/>
      <c r="T33" s="48"/>
      <c r="U33" s="48"/>
      <c r="V33" s="25"/>
      <c r="W33" s="25"/>
      <c r="X33" s="25"/>
      <c r="Y33" s="25"/>
      <c r="Z33" s="25"/>
      <c r="AA33" s="25"/>
      <c r="AB33" s="25"/>
      <c r="AC33" s="14"/>
      <c r="AN33" s="10">
        <v>4</v>
      </c>
      <c r="AP33" s="10">
        <v>4</v>
      </c>
    </row>
    <row r="34" spans="1:42" s="2" customFormat="1" ht="19.5" thickBot="1">
      <c r="A34" s="22" t="s">
        <v>2</v>
      </c>
      <c r="B34" s="22"/>
      <c r="C34" s="22"/>
      <c r="D34" s="28">
        <v>28</v>
      </c>
      <c r="E34" s="28">
        <v>10</v>
      </c>
      <c r="F34" s="28">
        <v>2</v>
      </c>
      <c r="G34" s="49"/>
      <c r="H34" s="49"/>
      <c r="I34" s="49"/>
      <c r="J34" s="28"/>
      <c r="K34" s="28"/>
      <c r="L34" s="28"/>
      <c r="M34" s="28"/>
      <c r="N34" s="45"/>
      <c r="O34" s="46"/>
      <c r="P34" s="5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51">
        <f>SUM(D34:AA34)</f>
        <v>40</v>
      </c>
      <c r="AC34" s="14"/>
      <c r="AN34" s="10">
        <v>2</v>
      </c>
      <c r="AP34" s="10">
        <v>1</v>
      </c>
    </row>
    <row r="35" spans="1:42" s="2" customFormat="1" ht="16.5" thickBot="1">
      <c r="A35" s="48" t="s">
        <v>15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33"/>
      <c r="R35" s="33"/>
      <c r="S35" s="33"/>
      <c r="T35" s="33"/>
      <c r="U35" s="33"/>
      <c r="V35" s="48"/>
      <c r="W35" s="48"/>
      <c r="X35" s="48"/>
      <c r="Y35" s="48"/>
      <c r="Z35" s="48"/>
      <c r="AA35" s="48"/>
      <c r="AB35" s="48"/>
      <c r="AC35" s="14"/>
      <c r="AN35" s="10">
        <v>4</v>
      </c>
      <c r="AP35" s="10">
        <v>1</v>
      </c>
    </row>
    <row r="36" spans="1:42" s="2" customFormat="1" ht="19.5" thickBot="1">
      <c r="A36" s="25" t="s">
        <v>27</v>
      </c>
      <c r="B36" s="25"/>
      <c r="C36" s="25"/>
      <c r="D36" s="52">
        <v>3</v>
      </c>
      <c r="E36" s="49">
        <v>1</v>
      </c>
      <c r="F36" s="52"/>
      <c r="G36" s="52"/>
      <c r="H36" s="52"/>
      <c r="I36" s="52"/>
      <c r="J36" s="52"/>
      <c r="K36" s="52"/>
      <c r="L36" s="52">
        <v>1</v>
      </c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3">
        <f>SUM(D36:AA36)</f>
        <v>5</v>
      </c>
      <c r="AC36" s="14"/>
      <c r="AN36" s="10">
        <v>0</v>
      </c>
      <c r="AP36" s="10">
        <v>1</v>
      </c>
    </row>
    <row r="37" spans="1:42" s="2" customFormat="1" ht="19.5" thickBot="1">
      <c r="A37" s="25" t="s">
        <v>28</v>
      </c>
      <c r="B37" s="25"/>
      <c r="C37" s="25"/>
      <c r="D37" s="52">
        <v>1</v>
      </c>
      <c r="E37" s="52"/>
      <c r="F37" s="52"/>
      <c r="G37" s="49"/>
      <c r="H37" s="49"/>
      <c r="I37" s="49"/>
      <c r="J37" s="28"/>
      <c r="K37" s="28"/>
      <c r="L37" s="28"/>
      <c r="M37" s="28"/>
      <c r="N37" s="45"/>
      <c r="O37" s="45"/>
      <c r="P37" s="45"/>
      <c r="Q37" s="45"/>
      <c r="R37" s="45"/>
      <c r="S37" s="40"/>
      <c r="T37" s="40"/>
      <c r="U37" s="40"/>
      <c r="V37" s="40"/>
      <c r="W37" s="40"/>
      <c r="X37" s="40"/>
      <c r="Y37" s="40"/>
      <c r="Z37" s="40"/>
      <c r="AA37" s="40"/>
      <c r="AB37" s="51">
        <f>SUM(D37:AA37)</f>
        <v>1</v>
      </c>
      <c r="AC37" s="14"/>
      <c r="AN37" s="10">
        <v>2</v>
      </c>
      <c r="AP37" s="10">
        <v>2</v>
      </c>
    </row>
    <row r="38" spans="1:42" s="2" customFormat="1" ht="16.5" thickBot="1">
      <c r="A38" s="25" t="s">
        <v>3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14"/>
      <c r="AN38" s="10">
        <v>2</v>
      </c>
      <c r="AP38" s="10">
        <v>1</v>
      </c>
    </row>
    <row r="39" spans="1:42" s="2" customFormat="1" ht="19.5" thickBot="1">
      <c r="A39" s="25" t="s">
        <v>3</v>
      </c>
      <c r="B39" s="54"/>
      <c r="C39" s="54"/>
      <c r="D39" s="49">
        <v>12</v>
      </c>
      <c r="E39" s="49">
        <v>12</v>
      </c>
      <c r="F39" s="49">
        <v>1</v>
      </c>
      <c r="G39" s="49">
        <v>1</v>
      </c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>
        <f>SUM(D39:AA39)</f>
        <v>26</v>
      </c>
      <c r="AC39" s="14"/>
      <c r="AN39" s="2">
        <f>SUM(AN27:AN38)</f>
        <v>86</v>
      </c>
      <c r="AP39" s="10">
        <v>1</v>
      </c>
    </row>
    <row r="40" spans="1:42" s="2" customFormat="1" ht="16.5" thickBot="1">
      <c r="A40" s="25" t="s">
        <v>14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14"/>
      <c r="AP40" s="10">
        <v>1</v>
      </c>
    </row>
    <row r="41" spans="1:42" s="2" customFormat="1" ht="51" customHeight="1" thickBot="1">
      <c r="A41" s="30" t="s">
        <v>44</v>
      </c>
      <c r="B41" s="31"/>
      <c r="C41" s="32"/>
      <c r="D41" s="52">
        <v>1</v>
      </c>
      <c r="E41" s="55">
        <v>8</v>
      </c>
      <c r="F41" s="55">
        <v>3</v>
      </c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2">
        <v>1</v>
      </c>
      <c r="R41" s="52"/>
      <c r="S41" s="52"/>
      <c r="T41" s="52"/>
      <c r="U41" s="52"/>
      <c r="V41" s="55"/>
      <c r="W41" s="55"/>
      <c r="X41" s="55"/>
      <c r="Y41" s="55"/>
      <c r="Z41" s="55"/>
      <c r="AA41" s="55"/>
      <c r="AB41" s="55">
        <f>SUM(D41:AA41)</f>
        <v>13</v>
      </c>
      <c r="AC41" s="14"/>
      <c r="AP41" s="10"/>
    </row>
    <row r="42" spans="1:42" s="2" customFormat="1" ht="53.25" customHeight="1" thickBot="1">
      <c r="A42" s="43" t="s">
        <v>47</v>
      </c>
      <c r="B42" s="43"/>
      <c r="C42" s="43"/>
      <c r="D42" s="49">
        <v>4</v>
      </c>
      <c r="E42" s="56">
        <v>5</v>
      </c>
      <c r="F42" s="55">
        <v>3</v>
      </c>
      <c r="G42" s="55"/>
      <c r="H42" s="55"/>
      <c r="I42" s="55"/>
      <c r="J42" s="57"/>
      <c r="K42" s="57"/>
      <c r="L42" s="57"/>
      <c r="M42" s="57"/>
      <c r="N42" s="58"/>
      <c r="O42" s="58"/>
      <c r="P42" s="58"/>
      <c r="Q42" s="45"/>
      <c r="R42" s="45"/>
      <c r="S42" s="40"/>
      <c r="T42" s="40"/>
      <c r="U42" s="40"/>
      <c r="V42" s="59"/>
      <c r="W42" s="59"/>
      <c r="X42" s="59"/>
      <c r="Y42" s="59"/>
      <c r="Z42" s="59"/>
      <c r="AA42" s="59"/>
      <c r="AB42" s="59">
        <f>SUM(D42:AA42)</f>
        <v>12</v>
      </c>
      <c r="AC42" s="14"/>
      <c r="AP42" s="10">
        <v>1</v>
      </c>
    </row>
    <row r="43" spans="1:42" s="2" customFormat="1" ht="16.5" thickBot="1">
      <c r="A43" s="25" t="s">
        <v>4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33"/>
      <c r="Q43" s="33"/>
      <c r="R43" s="33"/>
      <c r="S43" s="33"/>
      <c r="T43" s="33"/>
      <c r="U43" s="33"/>
      <c r="V43" s="25"/>
      <c r="W43" s="25"/>
      <c r="X43" s="25"/>
      <c r="Y43" s="25"/>
      <c r="Z43" s="25"/>
      <c r="AA43" s="25"/>
      <c r="AB43" s="25"/>
      <c r="AC43" s="14"/>
      <c r="AP43" s="10">
        <v>1</v>
      </c>
    </row>
    <row r="44" spans="1:42" s="2" customFormat="1" ht="19.5" thickBot="1">
      <c r="A44" s="25" t="s">
        <v>4</v>
      </c>
      <c r="B44" s="54"/>
      <c r="C44" s="54"/>
      <c r="D44" s="49">
        <v>5</v>
      </c>
      <c r="E44" s="56">
        <v>5</v>
      </c>
      <c r="F44" s="60"/>
      <c r="G44" s="49"/>
      <c r="H44" s="49"/>
      <c r="I44" s="49"/>
      <c r="J44" s="28"/>
      <c r="K44" s="28"/>
      <c r="L44" s="28"/>
      <c r="M44" s="28"/>
      <c r="N44" s="45"/>
      <c r="O44" s="45"/>
      <c r="P44" s="45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>
        <v>1</v>
      </c>
      <c r="AB44" s="61">
        <f>SUM(D44:AA44)</f>
        <v>11</v>
      </c>
      <c r="AC44" s="14"/>
      <c r="AP44" s="10">
        <v>6</v>
      </c>
    </row>
    <row r="45" spans="1:42" s="2" customFormat="1" ht="15.75">
      <c r="A45" s="25" t="s">
        <v>5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33"/>
      <c r="Q45" s="33"/>
      <c r="R45" s="33"/>
      <c r="S45" s="33"/>
      <c r="T45" s="33"/>
      <c r="U45" s="33"/>
      <c r="V45" s="48"/>
      <c r="W45" s="25"/>
      <c r="X45" s="25"/>
      <c r="Y45" s="25"/>
      <c r="Z45" s="25"/>
      <c r="AA45" s="25"/>
      <c r="AB45" s="25"/>
      <c r="AC45" s="14"/>
      <c r="AP45" s="2">
        <f>SUM(AP27:AP44)</f>
        <v>86</v>
      </c>
    </row>
    <row r="46" spans="1:29" s="2" customFormat="1" ht="21" customHeight="1">
      <c r="A46" s="25" t="s">
        <v>5</v>
      </c>
      <c r="B46" s="22"/>
      <c r="C46" s="22"/>
      <c r="D46" s="28">
        <v>9</v>
      </c>
      <c r="E46" s="28">
        <v>4</v>
      </c>
      <c r="F46" s="28">
        <v>1</v>
      </c>
      <c r="G46" s="49">
        <v>1</v>
      </c>
      <c r="H46" s="49"/>
      <c r="I46" s="49"/>
      <c r="J46" s="28"/>
      <c r="K46" s="28">
        <v>1</v>
      </c>
      <c r="L46" s="28"/>
      <c r="M46" s="28"/>
      <c r="N46" s="45"/>
      <c r="O46" s="45"/>
      <c r="P46" s="45"/>
      <c r="Q46" s="40"/>
      <c r="R46" s="40"/>
      <c r="S46" s="40"/>
      <c r="T46" s="40"/>
      <c r="U46" s="40"/>
      <c r="V46" s="40"/>
      <c r="W46" s="40"/>
      <c r="X46" s="40"/>
      <c r="Y46" s="40"/>
      <c r="Z46" s="40">
        <v>1</v>
      </c>
      <c r="AA46" s="40"/>
      <c r="AB46" s="51">
        <f>SUM(D46:AA46)</f>
        <v>17</v>
      </c>
      <c r="AC46" s="14"/>
    </row>
    <row r="47" spans="1:29" s="2" customFormat="1" ht="15.75">
      <c r="A47" s="22" t="s">
        <v>9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62"/>
      <c r="O47" s="62"/>
      <c r="P47" s="24"/>
      <c r="Q47" s="24"/>
      <c r="R47" s="24"/>
      <c r="S47" s="24"/>
      <c r="T47" s="24"/>
      <c r="U47" s="24"/>
      <c r="V47" s="24"/>
      <c r="W47" s="22"/>
      <c r="X47" s="22"/>
      <c r="Y47" s="22"/>
      <c r="Z47" s="22"/>
      <c r="AA47" s="22"/>
      <c r="AB47" s="22"/>
      <c r="AC47" s="14"/>
    </row>
    <row r="48" spans="1:29" s="2" customFormat="1" ht="21.75" customHeight="1">
      <c r="A48" s="25" t="s">
        <v>9</v>
      </c>
      <c r="B48" s="25"/>
      <c r="C48" s="25"/>
      <c r="D48" s="52">
        <v>11</v>
      </c>
      <c r="E48" s="52">
        <v>2</v>
      </c>
      <c r="F48" s="52">
        <v>1</v>
      </c>
      <c r="G48" s="49"/>
      <c r="H48" s="49"/>
      <c r="I48" s="49"/>
      <c r="J48" s="28"/>
      <c r="K48" s="28"/>
      <c r="L48" s="28"/>
      <c r="M48" s="28"/>
      <c r="N48" s="45"/>
      <c r="O48" s="45">
        <v>1</v>
      </c>
      <c r="P48" s="45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51">
        <f>SUM(D48:AA48)</f>
        <v>15</v>
      </c>
      <c r="AC48" s="14"/>
    </row>
    <row r="49" spans="1:29" s="2" customFormat="1" ht="21.75" customHeight="1">
      <c r="A49" s="30" t="s">
        <v>59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2"/>
      <c r="AC49" s="14"/>
    </row>
    <row r="50" spans="1:29" s="2" customFormat="1" ht="21.75" customHeight="1">
      <c r="A50" s="30" t="s">
        <v>59</v>
      </c>
      <c r="B50" s="31"/>
      <c r="C50" s="32"/>
      <c r="D50" s="52">
        <v>7</v>
      </c>
      <c r="E50" s="52"/>
      <c r="F50" s="52"/>
      <c r="G50" s="49"/>
      <c r="H50" s="49"/>
      <c r="I50" s="49"/>
      <c r="J50" s="28"/>
      <c r="K50" s="28"/>
      <c r="L50" s="28"/>
      <c r="M50" s="28"/>
      <c r="N50" s="45"/>
      <c r="O50" s="45"/>
      <c r="P50" s="45"/>
      <c r="Q50" s="40"/>
      <c r="R50" s="40"/>
      <c r="S50" s="40"/>
      <c r="T50" s="40"/>
      <c r="U50" s="40"/>
      <c r="V50" s="40">
        <v>1</v>
      </c>
      <c r="W50" s="40"/>
      <c r="X50" s="40"/>
      <c r="Y50" s="40"/>
      <c r="Z50" s="40"/>
      <c r="AA50" s="40"/>
      <c r="AB50" s="51">
        <f>SUM(D50:AA50)</f>
        <v>8</v>
      </c>
      <c r="AC50" s="14"/>
    </row>
    <row r="51" spans="1:30" s="2" customFormat="1" ht="15.75">
      <c r="A51" s="39" t="s">
        <v>16</v>
      </c>
      <c r="B51" s="39"/>
      <c r="C51" s="39"/>
      <c r="D51" s="40">
        <f>D50+D48+D46+D44+D42+D41+D39+D37+D36+D34+D32+D30+D25+D24+D22</f>
        <v>314</v>
      </c>
      <c r="E51" s="40">
        <f>E48+E46+E44+E42+E41+E39+E36+E34+E32+E30+E25+E24+E22</f>
        <v>307</v>
      </c>
      <c r="F51" s="63">
        <f>F48+F46+F42+F41+F39+F34+F32+F30+F25+F24+F22</f>
        <v>44</v>
      </c>
      <c r="G51" s="63">
        <f>G46+G39+G30+G22</f>
        <v>30</v>
      </c>
      <c r="H51" s="63">
        <f>H22</f>
        <v>4</v>
      </c>
      <c r="I51" s="63">
        <f>I22</f>
        <v>1</v>
      </c>
      <c r="J51" s="63">
        <f>J22+J24+J30+J32+J36+J39+J42</f>
        <v>1</v>
      </c>
      <c r="K51" s="63">
        <f>K46</f>
        <v>1</v>
      </c>
      <c r="L51" s="63">
        <f>L36</f>
        <v>1</v>
      </c>
      <c r="M51" s="40">
        <f>M25</f>
        <v>1</v>
      </c>
      <c r="N51" s="40">
        <f>N22</f>
        <v>6</v>
      </c>
      <c r="O51" s="40">
        <f>O48</f>
        <v>1</v>
      </c>
      <c r="P51" s="40">
        <f>P22</f>
        <v>1</v>
      </c>
      <c r="Q51" s="40">
        <f>Q41+Q30</f>
        <v>2</v>
      </c>
      <c r="R51" s="40">
        <f>R22</f>
        <v>1</v>
      </c>
      <c r="S51" s="40">
        <f>S22</f>
        <v>5</v>
      </c>
      <c r="T51" s="40">
        <f>T25+T22</f>
        <v>4</v>
      </c>
      <c r="U51" s="40">
        <f>U22+U24+U30+U32+U36+U39</f>
        <v>1</v>
      </c>
      <c r="V51" s="40">
        <f>V50</f>
        <v>1</v>
      </c>
      <c r="W51" s="40">
        <f>W22+W24+W30+W32+W36+W39+W42+W44</f>
        <v>1</v>
      </c>
      <c r="X51" s="40">
        <v>1</v>
      </c>
      <c r="Y51" s="40">
        <f>Y22</f>
        <v>1</v>
      </c>
      <c r="Z51" s="40">
        <f>Z46</f>
        <v>1</v>
      </c>
      <c r="AA51" s="40">
        <f>AA34+AA37+AA44+AA46+AA48</f>
        <v>1</v>
      </c>
      <c r="AB51" s="51">
        <f>SUM(D51:AA51)</f>
        <v>731</v>
      </c>
      <c r="AC51" s="14">
        <f>AB50+AB48+AB46+AB44+AB42+AB41+AB39+AB37+AB36+AB34+AB32+AB30+AB25+AB24+AB22</f>
        <v>731</v>
      </c>
      <c r="AD51" s="2">
        <f>SUM(D51:AB51)</f>
        <v>1462</v>
      </c>
    </row>
    <row r="52" ht="12.75">
      <c r="D52" s="65">
        <f>D51+E51</f>
        <v>621</v>
      </c>
    </row>
    <row r="53" spans="4:29" ht="12.75">
      <c r="D53" s="65">
        <f>D52*AC53/AC51</f>
        <v>84.95212038303694</v>
      </c>
      <c r="AC53" s="14">
        <v>100</v>
      </c>
    </row>
    <row r="54" ht="12.75">
      <c r="M54" s="64">
        <f>D51+E51+F51+G51+H51+I51+J51+K51+L51+M51+N51+O51+P51+Q51+R51+S51+T51+U51+V51+W51+Y51+Z51+AA51</f>
        <v>730</v>
      </c>
    </row>
    <row r="56" ht="12.75">
      <c r="L56" s="64">
        <f>G46+G39+G30+G22</f>
        <v>30</v>
      </c>
    </row>
    <row r="57" ht="12.75">
      <c r="Q57" s="14">
        <f>F48+F46+F42+F41+F39+F34+F32+F30+F25+F24+F22</f>
        <v>44</v>
      </c>
    </row>
    <row r="58" ht="12.75">
      <c r="H58" s="14">
        <f>D51+E51+F51+G51+H51+I51+J51+K51+L51+M51+N51+O51+P51+Q51+R51+S51+T51+U51+V51+W51+Y51+Z51+AA51</f>
        <v>730</v>
      </c>
    </row>
    <row r="59" ht="12.75">
      <c r="P59" s="14">
        <f>E48+E46+E44+E42+E41+E39+E36+E34+E32+E30+E25+E24+E22</f>
        <v>307</v>
      </c>
    </row>
  </sheetData>
  <sheetProtection/>
  <mergeCells count="51">
    <mergeCell ref="A25:C25"/>
    <mergeCell ref="A29:C29"/>
    <mergeCell ref="A4:AB4"/>
    <mergeCell ref="A5:C5"/>
    <mergeCell ref="A6:C6"/>
    <mergeCell ref="A1:AB1"/>
    <mergeCell ref="A2:C3"/>
    <mergeCell ref="D2:AB2"/>
    <mergeCell ref="A11:C11"/>
    <mergeCell ref="A12:C12"/>
    <mergeCell ref="A13:C13"/>
    <mergeCell ref="A14:C14"/>
    <mergeCell ref="A7:C7"/>
    <mergeCell ref="A8:C8"/>
    <mergeCell ref="A9:C9"/>
    <mergeCell ref="A10:C10"/>
    <mergeCell ref="A22:C22"/>
    <mergeCell ref="A23:AB23"/>
    <mergeCell ref="A24:C24"/>
    <mergeCell ref="A19:C19"/>
    <mergeCell ref="A20:C20"/>
    <mergeCell ref="A15:C15"/>
    <mergeCell ref="A16:C16"/>
    <mergeCell ref="A17:C17"/>
    <mergeCell ref="A18:C18"/>
    <mergeCell ref="A21:C21"/>
    <mergeCell ref="A31:AB31"/>
    <mergeCell ref="A32:C32"/>
    <mergeCell ref="A33:AB33"/>
    <mergeCell ref="A34:C34"/>
    <mergeCell ref="A26:AB26"/>
    <mergeCell ref="A27:C27"/>
    <mergeCell ref="A28:C28"/>
    <mergeCell ref="A30:C30"/>
    <mergeCell ref="A38:AB38"/>
    <mergeCell ref="A39:C39"/>
    <mergeCell ref="A40:AB40"/>
    <mergeCell ref="A42:C42"/>
    <mergeCell ref="A36:C36"/>
    <mergeCell ref="A35:AB35"/>
    <mergeCell ref="A37:C37"/>
    <mergeCell ref="A41:C41"/>
    <mergeCell ref="A46:C46"/>
    <mergeCell ref="A47:AB47"/>
    <mergeCell ref="A48:C48"/>
    <mergeCell ref="A51:C51"/>
    <mergeCell ref="A43:AB43"/>
    <mergeCell ref="A44:C44"/>
    <mergeCell ref="A45:AB45"/>
    <mergeCell ref="A50:C50"/>
    <mergeCell ref="A49:AB49"/>
  </mergeCells>
  <printOptions/>
  <pageMargins left="0.43" right="0.58" top="0.29" bottom="0.47" header="0.25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Алеев Фарид Талгатович</cp:lastModifiedBy>
  <cp:lastPrinted>2013-08-12T13:47:41Z</cp:lastPrinted>
  <dcterms:created xsi:type="dcterms:W3CDTF">2010-06-04T06:42:46Z</dcterms:created>
  <dcterms:modified xsi:type="dcterms:W3CDTF">2015-11-16T12:31:37Z</dcterms:modified>
  <cp:category/>
  <cp:version/>
  <cp:contentType/>
  <cp:contentStatus/>
</cp:coreProperties>
</file>